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DiNatale Water Dropbox\ECCV_ACWWA\Accounting and Ops\Current Accounting\"/>
    </mc:Choice>
  </mc:AlternateContent>
  <xr:revisionPtr revIDLastSave="0" documentId="8_{5503ED95-BFFF-414E-980B-DC0CDE830B57}" xr6:coauthVersionLast="45" xr6:coauthVersionMax="45" xr10:uidLastSave="{00000000-0000-0000-0000-000000000000}"/>
  <bookViews>
    <workbookView xWindow="-19310" yWindow="-110" windowWidth="19420" windowHeight="10420" xr2:uid="{00000000-000D-0000-FFFF-FFFF00000000}"/>
  </bookViews>
  <sheets>
    <sheet name="APRIL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7" i="1" l="1"/>
  <c r="S37" i="1"/>
  <c r="Q37" i="1"/>
  <c r="O37" i="1"/>
  <c r="N37" i="1"/>
  <c r="L37" i="1"/>
  <c r="J37" i="1"/>
  <c r="I37" i="1"/>
  <c r="H37" i="1"/>
  <c r="G37" i="1"/>
  <c r="F37" i="1"/>
  <c r="E37" i="1"/>
  <c r="D37" i="1"/>
  <c r="K36" i="1"/>
  <c r="M36" i="1" s="1"/>
  <c r="P36" i="1" s="1"/>
  <c r="R36" i="1" s="1"/>
  <c r="K35" i="1"/>
  <c r="M35" i="1" s="1"/>
  <c r="P35" i="1" s="1"/>
  <c r="R35" i="1" s="1"/>
  <c r="K34" i="1"/>
  <c r="M34" i="1" s="1"/>
  <c r="P34" i="1" s="1"/>
  <c r="R34" i="1" s="1"/>
  <c r="M33" i="1"/>
  <c r="P33" i="1" s="1"/>
  <c r="R33" i="1" s="1"/>
  <c r="K33" i="1"/>
  <c r="K32" i="1"/>
  <c r="M32" i="1" s="1"/>
  <c r="P32" i="1" s="1"/>
  <c r="R32" i="1" s="1"/>
  <c r="K31" i="1"/>
  <c r="M31" i="1" s="1"/>
  <c r="P31" i="1" s="1"/>
  <c r="R31" i="1" s="1"/>
  <c r="K30" i="1"/>
  <c r="M30" i="1" s="1"/>
  <c r="P30" i="1" s="1"/>
  <c r="R30" i="1" s="1"/>
  <c r="M29" i="1"/>
  <c r="P29" i="1" s="1"/>
  <c r="R29" i="1" s="1"/>
  <c r="K29" i="1"/>
  <c r="K28" i="1"/>
  <c r="M28" i="1" s="1"/>
  <c r="P28" i="1" s="1"/>
  <c r="R28" i="1" s="1"/>
  <c r="K27" i="1"/>
  <c r="M27" i="1" s="1"/>
  <c r="P27" i="1" s="1"/>
  <c r="R27" i="1" s="1"/>
  <c r="K26" i="1"/>
  <c r="M26" i="1" s="1"/>
  <c r="P26" i="1" s="1"/>
  <c r="R26" i="1" s="1"/>
  <c r="M25" i="1"/>
  <c r="P25" i="1" s="1"/>
  <c r="R25" i="1" s="1"/>
  <c r="K25" i="1"/>
  <c r="K24" i="1"/>
  <c r="M24" i="1" s="1"/>
  <c r="P24" i="1" s="1"/>
  <c r="R24" i="1" s="1"/>
  <c r="K23" i="1"/>
  <c r="M23" i="1" s="1"/>
  <c r="P23" i="1" s="1"/>
  <c r="R23" i="1" s="1"/>
  <c r="K22" i="1"/>
  <c r="M22" i="1" s="1"/>
  <c r="P22" i="1" s="1"/>
  <c r="R22" i="1" s="1"/>
  <c r="K21" i="1"/>
  <c r="M21" i="1" s="1"/>
  <c r="P21" i="1" s="1"/>
  <c r="R21" i="1" s="1"/>
  <c r="K20" i="1"/>
  <c r="M20" i="1" s="1"/>
  <c r="P20" i="1" s="1"/>
  <c r="R20" i="1" s="1"/>
  <c r="K19" i="1"/>
  <c r="M19" i="1" s="1"/>
  <c r="P19" i="1" s="1"/>
  <c r="R19" i="1" s="1"/>
  <c r="K18" i="1"/>
  <c r="M18" i="1" s="1"/>
  <c r="P18" i="1" s="1"/>
  <c r="R18" i="1" s="1"/>
  <c r="M17" i="1"/>
  <c r="P17" i="1" s="1"/>
  <c r="R17" i="1" s="1"/>
  <c r="K17" i="1"/>
  <c r="K16" i="1"/>
  <c r="M16" i="1" s="1"/>
  <c r="P16" i="1" s="1"/>
  <c r="R16" i="1" s="1"/>
  <c r="K15" i="1"/>
  <c r="M15" i="1" s="1"/>
  <c r="P15" i="1" s="1"/>
  <c r="R15" i="1" s="1"/>
  <c r="K14" i="1"/>
  <c r="M14" i="1" s="1"/>
  <c r="P14" i="1" s="1"/>
  <c r="R14" i="1" s="1"/>
  <c r="M13" i="1"/>
  <c r="P13" i="1" s="1"/>
  <c r="R13" i="1" s="1"/>
  <c r="K13" i="1"/>
  <c r="K12" i="1"/>
  <c r="M12" i="1" s="1"/>
  <c r="P12" i="1" s="1"/>
  <c r="R12" i="1" s="1"/>
  <c r="K11" i="1"/>
  <c r="M11" i="1" s="1"/>
  <c r="P11" i="1" s="1"/>
  <c r="R11" i="1" s="1"/>
  <c r="K10" i="1"/>
  <c r="M10" i="1" s="1"/>
  <c r="P10" i="1" s="1"/>
  <c r="R10" i="1" s="1"/>
  <c r="K9" i="1"/>
  <c r="M9" i="1" s="1"/>
  <c r="P9" i="1" s="1"/>
  <c r="R9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K8" i="1"/>
  <c r="M8" i="1" s="1"/>
  <c r="P8" i="1" s="1"/>
  <c r="R8" i="1" s="1"/>
  <c r="A8" i="1"/>
  <c r="K7" i="1"/>
  <c r="K37" i="1" l="1"/>
  <c r="M7" i="1"/>
  <c r="M37" i="1" s="1"/>
  <c r="P7" i="1"/>
  <c r="P37" i="1" l="1"/>
  <c r="R7" i="1"/>
  <c r="R37" i="1" s="1"/>
  <c r="T39" i="1" s="1"/>
  <c r="R39" i="1" s="1"/>
  <c r="P39" i="1" l="1"/>
  <c r="O39" i="1"/>
  <c r="I39" i="1"/>
  <c r="G39" i="1"/>
  <c r="E39" i="1"/>
  <c r="K39" i="1"/>
  <c r="F39" i="1"/>
  <c r="J39" i="1"/>
  <c r="D39" i="1"/>
  <c r="H39" i="1"/>
  <c r="N39" i="1"/>
</calcChain>
</file>

<file path=xl/sharedStrings.xml><?xml version="1.0" encoding="utf-8"?>
<sst xmlns="http://schemas.openxmlformats.org/spreadsheetml/2006/main" count="69" uniqueCount="39">
  <si>
    <t>ECCV WATER OPERATIONS ACCOUNTING</t>
  </si>
  <si>
    <t>Daily Production</t>
  </si>
  <si>
    <t>Month</t>
  </si>
  <si>
    <t>APRIL</t>
  </si>
  <si>
    <t>Water In From Wise</t>
  </si>
  <si>
    <t>Zone 1 Arap</t>
  </si>
  <si>
    <t>Zone 1 Lar</t>
  </si>
  <si>
    <t>Zone 2 Arap</t>
  </si>
  <si>
    <t>Zone 2 Lar</t>
  </si>
  <si>
    <t>Northern Plant Pumping</t>
  </si>
  <si>
    <t>ACWWA - Western</t>
  </si>
  <si>
    <t>Total Potable  Produced</t>
  </si>
  <si>
    <t>ASR</t>
  </si>
  <si>
    <t>NET Potable  Produced</t>
  </si>
  <si>
    <t>Purchased from Denver</t>
  </si>
  <si>
    <t>ALL USERS Total Daily Production</t>
  </si>
  <si>
    <t>TOTAL MG Delivered to ACWWA</t>
  </si>
  <si>
    <t>Net ECCV Only Total Daily Production</t>
  </si>
  <si>
    <t xml:space="preserve"> </t>
  </si>
  <si>
    <t>Date</t>
  </si>
  <si>
    <t>Day</t>
  </si>
  <si>
    <t>Zone 2 Conn</t>
  </si>
  <si>
    <t>Wells</t>
  </si>
  <si>
    <t>HSPS</t>
  </si>
  <si>
    <t>by ECCV</t>
  </si>
  <si>
    <t>A-7</t>
  </si>
  <si>
    <t>West</t>
  </si>
  <si>
    <t>North</t>
  </si>
  <si>
    <t>Wed</t>
  </si>
  <si>
    <t>Thu</t>
  </si>
  <si>
    <t>Fri</t>
  </si>
  <si>
    <t>Sat</t>
  </si>
  <si>
    <t>Sun</t>
  </si>
  <si>
    <t>Mon</t>
  </si>
  <si>
    <t>Tue</t>
  </si>
  <si>
    <t>MONTHLY TOTALS</t>
  </si>
  <si>
    <t>ALL UNITS OF MG</t>
  </si>
  <si>
    <t>exclusive of Denver</t>
  </si>
  <si>
    <t>Denver % of ECCV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</si>
</sst>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"/>
    <numFmt numFmtId="165" formatCode="#,##0.000_);\(#,##0.0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95">
    <xf numFmtId="0" fontId="0" fillId="0" borderId="0" xfId="0"/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6" fillId="4" borderId="3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3" borderId="11" xfId="0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8" fillId="3" borderId="12" xfId="0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11" xfId="0" applyNumberFormat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64" fontId="9" fillId="3" borderId="23" xfId="3" applyNumberFormat="1" applyFont="1" applyFill="1" applyBorder="1" applyProtection="1">
      <protection locked="0"/>
    </xf>
    <xf numFmtId="164" fontId="9" fillId="8" borderId="24" xfId="3" applyNumberFormat="1" applyFont="1" applyFill="1" applyBorder="1" applyProtection="1">
      <protection locked="0"/>
    </xf>
    <xf numFmtId="164" fontId="0" fillId="10" borderId="24" xfId="0" applyNumberFormat="1" applyFill="1" applyBorder="1" applyAlignment="1">
      <alignment horizontal="right"/>
    </xf>
    <xf numFmtId="164" fontId="3" fillId="11" borderId="24" xfId="0" applyNumberFormat="1" applyFont="1" applyFill="1" applyBorder="1" applyAlignment="1">
      <alignment horizontal="right"/>
    </xf>
    <xf numFmtId="164" fontId="9" fillId="3" borderId="24" xfId="3" applyNumberFormat="1" applyFont="1" applyFill="1" applyBorder="1" applyProtection="1">
      <protection locked="0"/>
    </xf>
    <xf numFmtId="164" fontId="0" fillId="0" borderId="24" xfId="0" applyNumberFormat="1" applyBorder="1" applyAlignment="1">
      <alignment horizontal="right"/>
    </xf>
    <xf numFmtId="165" fontId="0" fillId="8" borderId="11" xfId="1" applyNumberFormat="1" applyFont="1" applyFill="1" applyBorder="1" applyProtection="1">
      <protection locked="0"/>
    </xf>
    <xf numFmtId="164" fontId="9" fillId="3" borderId="12" xfId="3" applyNumberFormat="1" applyFont="1" applyFill="1" applyBorder="1" applyProtection="1">
      <protection locked="0"/>
    </xf>
    <xf numFmtId="164" fontId="9" fillId="0" borderId="0" xfId="3" applyNumberFormat="1" applyFont="1" applyFill="1" applyBorder="1" applyProtection="1">
      <protection locked="0"/>
    </xf>
    <xf numFmtId="14" fontId="0" fillId="0" borderId="25" xfId="0" applyNumberFormat="1" applyBorder="1" applyAlignment="1">
      <alignment horizontal="right"/>
    </xf>
    <xf numFmtId="164" fontId="9" fillId="8" borderId="23" xfId="3" applyNumberFormat="1" applyFont="1" applyFill="1" applyBorder="1" applyProtection="1">
      <protection locked="0"/>
    </xf>
    <xf numFmtId="164" fontId="0" fillId="10" borderId="23" xfId="0" applyNumberFormat="1" applyFill="1" applyBorder="1" applyAlignment="1">
      <alignment horizontal="right"/>
    </xf>
    <xf numFmtId="164" fontId="0" fillId="0" borderId="23" xfId="0" applyNumberFormat="1" applyBorder="1" applyAlignment="1">
      <alignment horizontal="right"/>
    </xf>
    <xf numFmtId="165" fontId="0" fillId="8" borderId="25" xfId="1" applyNumberFormat="1" applyFont="1" applyFill="1" applyBorder="1" applyProtection="1">
      <protection locked="0"/>
    </xf>
    <xf numFmtId="164" fontId="9" fillId="3" borderId="26" xfId="3" applyNumberFormat="1" applyFont="1" applyFill="1" applyBorder="1" applyProtection="1">
      <protection locked="0"/>
    </xf>
    <xf numFmtId="0" fontId="0" fillId="0" borderId="27" xfId="0" applyBorder="1" applyAlignment="1">
      <alignment horizontal="center"/>
    </xf>
    <xf numFmtId="164" fontId="9" fillId="8" borderId="27" xfId="3" applyNumberFormat="1" applyFont="1" applyFill="1" applyBorder="1" applyProtection="1">
      <protection locked="0"/>
    </xf>
    <xf numFmtId="164" fontId="0" fillId="10" borderId="27" xfId="0" applyNumberFormat="1" applyFill="1" applyBorder="1" applyAlignment="1">
      <alignment horizontal="right"/>
    </xf>
    <xf numFmtId="164" fontId="9" fillId="3" borderId="27" xfId="3" applyNumberFormat="1" applyFont="1" applyFill="1" applyBorder="1" applyProtection="1">
      <protection locked="0"/>
    </xf>
    <xf numFmtId="164" fontId="0" fillId="0" borderId="27" xfId="0" applyNumberFormat="1" applyBorder="1" applyAlignment="1">
      <alignment horizontal="right"/>
    </xf>
    <xf numFmtId="164" fontId="9" fillId="3" borderId="28" xfId="3" applyNumberFormat="1" applyFont="1" applyFill="1" applyBorder="1" applyProtection="1">
      <protection locked="0"/>
    </xf>
    <xf numFmtId="0" fontId="4" fillId="12" borderId="5" xfId="0" applyFont="1" applyFill="1" applyBorder="1" applyAlignment="1">
      <alignment horizontal="center"/>
    </xf>
    <xf numFmtId="14" fontId="4" fillId="12" borderId="6" xfId="0" applyNumberFormat="1" applyFont="1" applyFill="1" applyBorder="1" applyAlignment="1">
      <alignment horizontal="right"/>
    </xf>
    <xf numFmtId="164" fontId="9" fillId="13" borderId="29" xfId="0" applyNumberFormat="1" applyFont="1" applyFill="1" applyBorder="1"/>
    <xf numFmtId="164" fontId="9" fillId="13" borderId="30" xfId="0" applyNumberFormat="1" applyFont="1" applyFill="1" applyBorder="1"/>
    <xf numFmtId="164" fontId="9" fillId="13" borderId="31" xfId="0" applyNumberFormat="1" applyFont="1" applyFill="1" applyBorder="1"/>
    <xf numFmtId="164" fontId="9" fillId="13" borderId="32" xfId="0" applyNumberFormat="1" applyFont="1" applyFill="1" applyBorder="1"/>
    <xf numFmtId="164" fontId="9" fillId="13" borderId="6" xfId="0" applyNumberFormat="1" applyFont="1" applyFill="1" applyBorder="1"/>
    <xf numFmtId="164" fontId="9" fillId="9" borderId="33" xfId="0" applyNumberFormat="1" applyFont="1" applyFill="1" applyBorder="1" applyProtection="1"/>
    <xf numFmtId="164" fontId="0" fillId="13" borderId="6" xfId="1" applyNumberFormat="1" applyFont="1" applyFill="1" applyBorder="1"/>
    <xf numFmtId="164" fontId="9" fillId="13" borderId="33" xfId="0" applyNumberFormat="1" applyFont="1" applyFill="1" applyBorder="1" applyProtection="1"/>
    <xf numFmtId="164" fontId="9" fillId="13" borderId="33" xfId="0" applyNumberFormat="1" applyFont="1" applyFill="1" applyBorder="1"/>
    <xf numFmtId="164" fontId="9" fillId="13" borderId="7" xfId="0" applyNumberFormat="1" applyFont="1" applyFill="1" applyBorder="1"/>
    <xf numFmtId="164" fontId="9" fillId="0" borderId="0" xfId="0" applyNumberFormat="1" applyFont="1" applyFill="1" applyBorder="1"/>
    <xf numFmtId="10" fontId="0" fillId="7" borderId="34" xfId="2" applyNumberFormat="1" applyFont="1" applyFill="1" applyBorder="1"/>
    <xf numFmtId="10" fontId="0" fillId="7" borderId="35" xfId="2" applyNumberFormat="1" applyFont="1" applyFill="1" applyBorder="1"/>
    <xf numFmtId="10" fontId="0" fillId="7" borderId="36" xfId="2" applyNumberFormat="1" applyFont="1" applyFill="1" applyBorder="1"/>
    <xf numFmtId="10" fontId="0" fillId="9" borderId="0" xfId="2" applyNumberFormat="1" applyFont="1" applyFill="1" applyBorder="1"/>
    <xf numFmtId="10" fontId="0" fillId="0" borderId="0" xfId="2" applyNumberFormat="1" applyFont="1" applyFill="1" applyBorder="1"/>
    <xf numFmtId="0" fontId="0" fillId="0" borderId="0" xfId="0" applyBorder="1" applyAlignment="1">
      <alignment horizontal="right"/>
    </xf>
    <xf numFmtId="0" fontId="0" fillId="0" borderId="0" xfId="0" applyBorder="1"/>
    <xf numFmtId="10" fontId="0" fillId="0" borderId="0" xfId="0" applyNumberFormat="1"/>
    <xf numFmtId="0" fontId="0" fillId="6" borderId="14" xfId="0" applyFill="1" applyBorder="1" applyAlignment="1">
      <alignment horizontal="center" wrapText="1"/>
    </xf>
    <xf numFmtId="0" fontId="0" fillId="6" borderId="15" xfId="0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 wrapText="1"/>
    </xf>
    <xf numFmtId="0" fontId="4" fillId="7" borderId="22" xfId="0" applyFont="1" applyFill="1" applyBorder="1" applyAlignment="1">
      <alignment horizontal="center" wrapText="1"/>
    </xf>
    <xf numFmtId="0" fontId="0" fillId="8" borderId="11" xfId="0" applyFill="1" applyBorder="1" applyAlignment="1">
      <alignment horizontal="center" vertical="center" wrapText="1"/>
    </xf>
    <xf numFmtId="0" fontId="0" fillId="8" borderId="21" xfId="0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wrapText="1"/>
    </xf>
    <xf numFmtId="0" fontId="4" fillId="9" borderId="22" xfId="0" applyFont="1" applyFill="1" applyBorder="1" applyAlignment="1">
      <alignment horizontal="center" wrapText="1"/>
    </xf>
  </cellXfs>
  <cellStyles count="4">
    <cellStyle name="Comma" xfId="1" builtinId="3"/>
    <cellStyle name="Input" xfId="3" builtinId="20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3"/>
  <sheetViews>
    <sheetView tabSelected="1" topLeftCell="C10" zoomScale="79" zoomScaleNormal="79" workbookViewId="0">
      <selection activeCell="V28" sqref="V28"/>
    </sheetView>
  </sheetViews>
  <sheetFormatPr defaultRowHeight="15" x14ac:dyDescent="0.25"/>
  <cols>
    <col min="1" max="1" width="17.7109375" bestFit="1" customWidth="1"/>
    <col min="3" max="3" width="9.28515625" bestFit="1" customWidth="1"/>
    <col min="4" max="4" width="13.42578125" customWidth="1"/>
    <col min="5" max="5" width="10.28515625" customWidth="1"/>
    <col min="6" max="7" width="9.28515625" customWidth="1"/>
    <col min="8" max="8" width="9.28515625" bestFit="1" customWidth="1"/>
    <col min="9" max="9" width="10.85546875" customWidth="1"/>
    <col min="10" max="10" width="10.140625" bestFit="1" customWidth="1"/>
    <col min="11" max="11" width="12.42578125" customWidth="1"/>
    <col min="12" max="12" width="10" customWidth="1"/>
    <col min="13" max="13" width="11" customWidth="1"/>
    <col min="14" max="14" width="8.42578125" customWidth="1"/>
    <col min="15" max="15" width="11" customWidth="1"/>
    <col min="16" max="16" width="10.85546875" customWidth="1"/>
    <col min="17" max="17" width="11.28515625" customWidth="1"/>
    <col min="18" max="18" width="10.7109375" customWidth="1"/>
    <col min="19" max="19" width="10.42578125" customWidth="1"/>
    <col min="20" max="20" width="11.85546875" customWidth="1"/>
    <col min="21" max="22" width="9.28515625" bestFit="1" customWidth="1"/>
    <col min="23" max="23" width="14.42578125" style="3" customWidth="1"/>
  </cols>
  <sheetData>
    <row r="1" spans="1:24" ht="26.25" x14ac:dyDescent="0.25">
      <c r="A1" s="80" t="s">
        <v>0</v>
      </c>
      <c r="B1" s="81"/>
      <c r="C1" s="81"/>
      <c r="D1" s="81"/>
      <c r="E1" s="81"/>
      <c r="F1" s="81"/>
      <c r="G1" s="81"/>
      <c r="H1" s="81"/>
      <c r="I1" s="82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4" ht="9.75" customHeight="1" thickBot="1" x14ac:dyDescent="0.3">
      <c r="A2" s="83"/>
      <c r="B2" s="84"/>
      <c r="C2" s="84"/>
      <c r="D2" s="84"/>
      <c r="E2" s="84"/>
      <c r="F2" s="84"/>
      <c r="G2" s="84"/>
      <c r="H2" s="84"/>
      <c r="I2" s="85"/>
      <c r="J2" s="1"/>
      <c r="K2" s="1"/>
      <c r="L2" s="2"/>
      <c r="M2" s="4"/>
      <c r="N2" s="4"/>
      <c r="O2" s="4"/>
      <c r="P2" s="4"/>
      <c r="Q2" s="4"/>
      <c r="R2" s="4"/>
      <c r="S2" s="4"/>
      <c r="T2" s="4"/>
      <c r="U2" s="4"/>
      <c r="V2" s="2"/>
      <c r="W2"/>
    </row>
    <row r="3" spans="1:24" ht="27" thickBot="1" x14ac:dyDescent="0.3">
      <c r="A3" s="5"/>
      <c r="B3" s="6"/>
      <c r="C3" s="6"/>
      <c r="D3" s="7">
        <v>2020</v>
      </c>
      <c r="E3" s="7"/>
      <c r="F3" s="7"/>
      <c r="G3" s="7"/>
      <c r="H3" s="7"/>
      <c r="I3" s="8"/>
      <c r="J3" s="9"/>
      <c r="K3" s="9"/>
      <c r="L3" s="2"/>
      <c r="M3" s="4"/>
      <c r="N3" s="4"/>
      <c r="O3" s="4"/>
      <c r="P3" s="4"/>
      <c r="Q3" s="4"/>
      <c r="R3" s="4"/>
      <c r="S3" s="4"/>
      <c r="T3" s="4"/>
      <c r="U3" s="3"/>
      <c r="W3"/>
    </row>
    <row r="4" spans="1:24" ht="16.5" customHeight="1" thickBot="1" x14ac:dyDescent="0.3">
      <c r="A4" s="10"/>
      <c r="B4" s="11"/>
      <c r="C4" s="12"/>
      <c r="D4" s="86" t="s">
        <v>1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8"/>
      <c r="R4" s="13"/>
      <c r="S4" s="14"/>
      <c r="T4" s="15"/>
      <c r="W4"/>
    </row>
    <row r="5" spans="1:24" ht="69" customHeight="1" thickBot="1" x14ac:dyDescent="0.45">
      <c r="A5" s="16" t="s">
        <v>2</v>
      </c>
      <c r="B5" s="17" t="s">
        <v>3</v>
      </c>
      <c r="C5" s="18"/>
      <c r="D5" s="19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1" t="s">
        <v>9</v>
      </c>
      <c r="J5" s="19" t="s">
        <v>10</v>
      </c>
      <c r="K5" s="22" t="s">
        <v>11</v>
      </c>
      <c r="L5" s="23" t="s">
        <v>12</v>
      </c>
      <c r="M5" s="22" t="s">
        <v>13</v>
      </c>
      <c r="N5" s="78" t="s">
        <v>14</v>
      </c>
      <c r="O5" s="79"/>
      <c r="P5" s="89" t="s">
        <v>15</v>
      </c>
      <c r="Q5" s="91" t="s">
        <v>16</v>
      </c>
      <c r="R5" s="93" t="s">
        <v>17</v>
      </c>
      <c r="S5" s="78" t="s">
        <v>14</v>
      </c>
      <c r="T5" s="79"/>
      <c r="W5"/>
      <c r="X5" t="s">
        <v>18</v>
      </c>
    </row>
    <row r="6" spans="1:24" ht="15.75" customHeight="1" thickBot="1" x14ac:dyDescent="0.3">
      <c r="A6" s="24" t="s">
        <v>19</v>
      </c>
      <c r="B6" s="25" t="s">
        <v>20</v>
      </c>
      <c r="C6" s="25"/>
      <c r="D6" s="26" t="s">
        <v>21</v>
      </c>
      <c r="E6" s="26" t="s">
        <v>22</v>
      </c>
      <c r="F6" s="26" t="s">
        <v>22</v>
      </c>
      <c r="G6" s="26" t="s">
        <v>22</v>
      </c>
      <c r="H6" s="26" t="s">
        <v>22</v>
      </c>
      <c r="I6" s="27" t="s">
        <v>23</v>
      </c>
      <c r="J6" s="26"/>
      <c r="K6" s="28" t="s">
        <v>24</v>
      </c>
      <c r="L6" s="29" t="s">
        <v>25</v>
      </c>
      <c r="M6" s="29" t="s">
        <v>18</v>
      </c>
      <c r="N6" s="30" t="s">
        <v>26</v>
      </c>
      <c r="O6" s="31" t="s">
        <v>27</v>
      </c>
      <c r="P6" s="90"/>
      <c r="Q6" s="92"/>
      <c r="R6" s="94"/>
      <c r="S6" s="30" t="s">
        <v>26</v>
      </c>
      <c r="T6" s="31" t="s">
        <v>27</v>
      </c>
      <c r="U6" s="32"/>
      <c r="W6"/>
    </row>
    <row r="7" spans="1:24" ht="15.75" thickBot="1" x14ac:dyDescent="0.3">
      <c r="A7" s="33">
        <v>43922</v>
      </c>
      <c r="B7" s="34" t="s">
        <v>28</v>
      </c>
      <c r="C7" s="35"/>
      <c r="D7" s="36">
        <v>-0.46</v>
      </c>
      <c r="E7" s="36">
        <v>0.38700000000000001</v>
      </c>
      <c r="F7" s="36">
        <v>0</v>
      </c>
      <c r="G7" s="36">
        <v>0</v>
      </c>
      <c r="H7" s="36">
        <v>0</v>
      </c>
      <c r="I7" s="36">
        <v>5.45</v>
      </c>
      <c r="J7" s="37">
        <v>0</v>
      </c>
      <c r="K7" s="38">
        <f t="shared" ref="K7:K36" si="0">SUM(D7:I7)</f>
        <v>5.3769999999999998</v>
      </c>
      <c r="L7" s="39">
        <v>0</v>
      </c>
      <c r="M7" s="38">
        <f t="shared" ref="M7:M36" si="1">+K7-L7</f>
        <v>5.3769999999999998</v>
      </c>
      <c r="N7" s="40">
        <v>0.46</v>
      </c>
      <c r="O7" s="40">
        <v>0</v>
      </c>
      <c r="P7" s="41">
        <f t="shared" ref="P7:P36" si="2">SUM(M7:O7)</f>
        <v>5.8369999999999997</v>
      </c>
      <c r="Q7" s="42">
        <v>0.44</v>
      </c>
      <c r="R7" s="41">
        <f t="shared" ref="R7:R36" si="3">+P7-Q7</f>
        <v>5.3969999999999994</v>
      </c>
      <c r="S7" s="40">
        <v>0.46</v>
      </c>
      <c r="T7" s="43">
        <v>0</v>
      </c>
      <c r="U7" s="44"/>
      <c r="W7"/>
    </row>
    <row r="8" spans="1:24" ht="15.75" thickBot="1" x14ac:dyDescent="0.3">
      <c r="A8" s="45">
        <f>1+A7</f>
        <v>43923</v>
      </c>
      <c r="B8" s="34" t="s">
        <v>29</v>
      </c>
      <c r="C8" s="34"/>
      <c r="D8" s="36">
        <v>-0.46</v>
      </c>
      <c r="E8" s="36">
        <v>0.38700000000000001</v>
      </c>
      <c r="F8" s="36">
        <v>0</v>
      </c>
      <c r="G8" s="36">
        <v>0</v>
      </c>
      <c r="H8" s="36">
        <v>0</v>
      </c>
      <c r="I8" s="36">
        <v>5.19</v>
      </c>
      <c r="J8" s="46">
        <v>0</v>
      </c>
      <c r="K8" s="47">
        <f t="shared" si="0"/>
        <v>5.117</v>
      </c>
      <c r="L8" s="39">
        <v>0</v>
      </c>
      <c r="M8" s="47">
        <f t="shared" si="1"/>
        <v>5.117</v>
      </c>
      <c r="N8" s="36">
        <v>0.46</v>
      </c>
      <c r="O8" s="36">
        <v>0</v>
      </c>
      <c r="P8" s="48">
        <f t="shared" si="2"/>
        <v>5.577</v>
      </c>
      <c r="Q8" s="49">
        <v>0.44</v>
      </c>
      <c r="R8" s="48">
        <f t="shared" si="3"/>
        <v>5.1369999999999996</v>
      </c>
      <c r="S8" s="36">
        <v>0.46</v>
      </c>
      <c r="T8" s="50">
        <v>0</v>
      </c>
      <c r="U8" s="44"/>
      <c r="W8"/>
    </row>
    <row r="9" spans="1:24" ht="15.75" thickBot="1" x14ac:dyDescent="0.3">
      <c r="A9" s="45">
        <f t="shared" ref="A9:A36" si="4">1+A8</f>
        <v>43924</v>
      </c>
      <c r="B9" s="34" t="s">
        <v>30</v>
      </c>
      <c r="C9" s="34"/>
      <c r="D9" s="36">
        <v>-0.46</v>
      </c>
      <c r="E9" s="36">
        <v>0.38600000000000001</v>
      </c>
      <c r="F9" s="36">
        <v>0</v>
      </c>
      <c r="G9" s="36">
        <v>0</v>
      </c>
      <c r="H9" s="36">
        <v>0</v>
      </c>
      <c r="I9" s="36">
        <v>3.07</v>
      </c>
      <c r="J9" s="46">
        <v>0</v>
      </c>
      <c r="K9" s="47">
        <f t="shared" si="0"/>
        <v>2.996</v>
      </c>
      <c r="L9" s="39">
        <v>0</v>
      </c>
      <c r="M9" s="47">
        <f t="shared" si="1"/>
        <v>2.996</v>
      </c>
      <c r="N9" s="36">
        <v>0.46</v>
      </c>
      <c r="O9" s="36">
        <v>0</v>
      </c>
      <c r="P9" s="48">
        <f t="shared" si="2"/>
        <v>3.456</v>
      </c>
      <c r="Q9" s="49">
        <v>0.44</v>
      </c>
      <c r="R9" s="48">
        <f t="shared" si="3"/>
        <v>3.016</v>
      </c>
      <c r="S9" s="36">
        <v>0.46</v>
      </c>
      <c r="T9" s="50">
        <v>0</v>
      </c>
      <c r="U9" s="44"/>
      <c r="W9"/>
    </row>
    <row r="10" spans="1:24" ht="15.75" thickBot="1" x14ac:dyDescent="0.3">
      <c r="A10" s="45">
        <f t="shared" si="4"/>
        <v>43925</v>
      </c>
      <c r="B10" s="34" t="s">
        <v>31</v>
      </c>
      <c r="C10" s="34"/>
      <c r="D10" s="36">
        <v>-0.46</v>
      </c>
      <c r="E10" s="36">
        <v>0.38600000000000001</v>
      </c>
      <c r="F10" s="36">
        <v>0</v>
      </c>
      <c r="G10" s="36">
        <v>0</v>
      </c>
      <c r="H10" s="36">
        <v>0</v>
      </c>
      <c r="I10" s="36">
        <v>0</v>
      </c>
      <c r="J10" s="46">
        <v>0</v>
      </c>
      <c r="K10" s="47">
        <f t="shared" si="0"/>
        <v>-7.400000000000001E-2</v>
      </c>
      <c r="L10" s="39">
        <v>0</v>
      </c>
      <c r="M10" s="47">
        <f t="shared" si="1"/>
        <v>-7.400000000000001E-2</v>
      </c>
      <c r="N10" s="36">
        <v>0.46</v>
      </c>
      <c r="O10" s="36">
        <v>0</v>
      </c>
      <c r="P10" s="48">
        <f t="shared" si="2"/>
        <v>0.38600000000000001</v>
      </c>
      <c r="Q10" s="49">
        <v>0.44</v>
      </c>
      <c r="R10" s="48">
        <f t="shared" si="3"/>
        <v>-5.3999999999999992E-2</v>
      </c>
      <c r="S10" s="36">
        <v>0.46</v>
      </c>
      <c r="T10" s="50">
        <v>0</v>
      </c>
      <c r="U10" s="44"/>
      <c r="W10"/>
    </row>
    <row r="11" spans="1:24" ht="15.75" thickBot="1" x14ac:dyDescent="0.3">
      <c r="A11" s="45">
        <f t="shared" si="4"/>
        <v>43926</v>
      </c>
      <c r="B11" s="34" t="s">
        <v>32</v>
      </c>
      <c r="C11" s="34"/>
      <c r="D11" s="36">
        <v>0.72700000000000009</v>
      </c>
      <c r="E11" s="36">
        <v>0.38600000000000001</v>
      </c>
      <c r="F11" s="36">
        <v>0</v>
      </c>
      <c r="G11" s="36">
        <v>0</v>
      </c>
      <c r="H11" s="36">
        <v>0</v>
      </c>
      <c r="I11" s="36">
        <v>0</v>
      </c>
      <c r="J11" s="46">
        <v>0</v>
      </c>
      <c r="K11" s="47">
        <f t="shared" si="0"/>
        <v>1.113</v>
      </c>
      <c r="L11" s="39">
        <v>0</v>
      </c>
      <c r="M11" s="47">
        <f t="shared" si="1"/>
        <v>1.113</v>
      </c>
      <c r="N11" s="36">
        <v>0.45800000000000002</v>
      </c>
      <c r="O11" s="36">
        <v>0</v>
      </c>
      <c r="P11" s="48">
        <f t="shared" si="2"/>
        <v>1.571</v>
      </c>
      <c r="Q11" s="49">
        <v>0.44</v>
      </c>
      <c r="R11" s="48">
        <f t="shared" si="3"/>
        <v>1.131</v>
      </c>
      <c r="S11" s="36">
        <v>0.45800000000000002</v>
      </c>
      <c r="T11" s="50">
        <v>0</v>
      </c>
      <c r="U11" s="44"/>
      <c r="W11"/>
    </row>
    <row r="12" spans="1:24" ht="15.75" thickBot="1" x14ac:dyDescent="0.3">
      <c r="A12" s="45">
        <f t="shared" si="4"/>
        <v>43927</v>
      </c>
      <c r="B12" s="34" t="s">
        <v>33</v>
      </c>
      <c r="C12" s="34"/>
      <c r="D12" s="36">
        <v>2.0309999999999997</v>
      </c>
      <c r="E12" s="36">
        <v>0.245</v>
      </c>
      <c r="F12" s="36">
        <v>0</v>
      </c>
      <c r="G12" s="36">
        <v>0</v>
      </c>
      <c r="H12" s="36">
        <v>0</v>
      </c>
      <c r="I12" s="36">
        <v>2.5499999999999998</v>
      </c>
      <c r="J12" s="46">
        <v>0</v>
      </c>
      <c r="K12" s="47">
        <f t="shared" si="0"/>
        <v>4.8259999999999996</v>
      </c>
      <c r="L12" s="39">
        <v>0</v>
      </c>
      <c r="M12" s="47">
        <f t="shared" si="1"/>
        <v>4.8259999999999996</v>
      </c>
      <c r="N12" s="36">
        <v>0.45400000000000001</v>
      </c>
      <c r="O12" s="36">
        <v>0</v>
      </c>
      <c r="P12" s="48">
        <f t="shared" si="2"/>
        <v>5.2799999999999994</v>
      </c>
      <c r="Q12" s="49">
        <v>0.43</v>
      </c>
      <c r="R12" s="48">
        <f t="shared" si="3"/>
        <v>4.8499999999999996</v>
      </c>
      <c r="S12" s="36">
        <v>0.45400000000000001</v>
      </c>
      <c r="T12" s="50">
        <v>0</v>
      </c>
      <c r="U12" s="44"/>
      <c r="W12"/>
    </row>
    <row r="13" spans="1:24" ht="15.75" thickBot="1" x14ac:dyDescent="0.3">
      <c r="A13" s="45">
        <f t="shared" si="4"/>
        <v>43928</v>
      </c>
      <c r="B13" s="34" t="s">
        <v>34</v>
      </c>
      <c r="C13" s="34"/>
      <c r="D13" s="36">
        <v>1.7149999999999999</v>
      </c>
      <c r="E13" s="36">
        <v>0</v>
      </c>
      <c r="F13" s="36">
        <v>0</v>
      </c>
      <c r="G13" s="36">
        <v>0</v>
      </c>
      <c r="H13" s="36">
        <v>0</v>
      </c>
      <c r="I13" s="36">
        <v>5.64</v>
      </c>
      <c r="J13" s="46">
        <v>0</v>
      </c>
      <c r="K13" s="47">
        <f t="shared" si="0"/>
        <v>7.3549999999999995</v>
      </c>
      <c r="L13" s="39">
        <v>0</v>
      </c>
      <c r="M13" s="47">
        <f t="shared" si="1"/>
        <v>7.3549999999999995</v>
      </c>
      <c r="N13" s="36">
        <v>0.45100000000000001</v>
      </c>
      <c r="O13" s="36">
        <v>0</v>
      </c>
      <c r="P13" s="48">
        <f t="shared" si="2"/>
        <v>7.8059999999999992</v>
      </c>
      <c r="Q13" s="49">
        <v>0.44</v>
      </c>
      <c r="R13" s="48">
        <f t="shared" si="3"/>
        <v>7.3659999999999988</v>
      </c>
      <c r="S13" s="36">
        <v>0.45100000000000001</v>
      </c>
      <c r="T13" s="50">
        <v>0</v>
      </c>
      <c r="U13" s="44"/>
      <c r="W13"/>
    </row>
    <row r="14" spans="1:24" ht="15.75" thickBot="1" x14ac:dyDescent="0.3">
      <c r="A14" s="45">
        <f t="shared" si="4"/>
        <v>43929</v>
      </c>
      <c r="B14" s="34" t="s">
        <v>28</v>
      </c>
      <c r="C14" s="34"/>
      <c r="D14" s="36">
        <v>-0.45200000000000001</v>
      </c>
      <c r="E14" s="36">
        <v>0</v>
      </c>
      <c r="F14" s="36">
        <v>0</v>
      </c>
      <c r="G14" s="36">
        <v>0</v>
      </c>
      <c r="H14" s="36">
        <v>0</v>
      </c>
      <c r="I14" s="36">
        <v>5.49</v>
      </c>
      <c r="J14" s="46">
        <v>0</v>
      </c>
      <c r="K14" s="47">
        <f t="shared" si="0"/>
        <v>5.0380000000000003</v>
      </c>
      <c r="L14" s="39">
        <v>0</v>
      </c>
      <c r="M14" s="47">
        <f t="shared" si="1"/>
        <v>5.0380000000000003</v>
      </c>
      <c r="N14" s="36">
        <v>0.45200000000000001</v>
      </c>
      <c r="O14" s="36">
        <v>0</v>
      </c>
      <c r="P14" s="48">
        <f t="shared" si="2"/>
        <v>5.49</v>
      </c>
      <c r="Q14" s="49">
        <v>0.44</v>
      </c>
      <c r="R14" s="48">
        <f t="shared" si="3"/>
        <v>5.05</v>
      </c>
      <c r="S14" s="36">
        <v>0.45200000000000001</v>
      </c>
      <c r="T14" s="50">
        <v>0</v>
      </c>
      <c r="U14" s="44"/>
      <c r="W14"/>
    </row>
    <row r="15" spans="1:24" ht="15.75" thickBot="1" x14ac:dyDescent="0.3">
      <c r="A15" s="45">
        <f t="shared" si="4"/>
        <v>43930</v>
      </c>
      <c r="B15" s="34" t="s">
        <v>29</v>
      </c>
      <c r="C15" s="34"/>
      <c r="D15" s="36">
        <v>-0.45300000000000001</v>
      </c>
      <c r="E15" s="36">
        <v>0</v>
      </c>
      <c r="F15" s="36">
        <v>0</v>
      </c>
      <c r="G15" s="36">
        <v>0</v>
      </c>
      <c r="H15" s="36">
        <v>0</v>
      </c>
      <c r="I15" s="36">
        <v>5.48</v>
      </c>
      <c r="J15" s="46">
        <v>0</v>
      </c>
      <c r="K15" s="47">
        <f t="shared" si="0"/>
        <v>5.0270000000000001</v>
      </c>
      <c r="L15" s="39">
        <v>0</v>
      </c>
      <c r="M15" s="47">
        <f t="shared" si="1"/>
        <v>5.0270000000000001</v>
      </c>
      <c r="N15" s="36">
        <v>0.45300000000000001</v>
      </c>
      <c r="O15" s="36">
        <v>0</v>
      </c>
      <c r="P15" s="48">
        <f t="shared" si="2"/>
        <v>5.48</v>
      </c>
      <c r="Q15" s="49">
        <v>0.44</v>
      </c>
      <c r="R15" s="48">
        <f t="shared" si="3"/>
        <v>5.04</v>
      </c>
      <c r="S15" s="36">
        <v>0.45300000000000001</v>
      </c>
      <c r="T15" s="50">
        <v>0</v>
      </c>
      <c r="U15" s="44"/>
      <c r="W15"/>
    </row>
    <row r="16" spans="1:24" ht="15.75" thickBot="1" x14ac:dyDescent="0.3">
      <c r="A16" s="45">
        <f t="shared" si="4"/>
        <v>43931</v>
      </c>
      <c r="B16" s="34" t="s">
        <v>30</v>
      </c>
      <c r="C16" s="34"/>
      <c r="D16" s="36">
        <v>-2.7000000000000024E-2</v>
      </c>
      <c r="E16" s="36">
        <v>0</v>
      </c>
      <c r="F16" s="36">
        <v>0</v>
      </c>
      <c r="G16" s="36">
        <v>0</v>
      </c>
      <c r="H16" s="36">
        <v>0</v>
      </c>
      <c r="I16" s="36">
        <v>3.14</v>
      </c>
      <c r="J16" s="46">
        <v>0</v>
      </c>
      <c r="K16" s="47">
        <f t="shared" si="0"/>
        <v>3.113</v>
      </c>
      <c r="L16" s="39">
        <v>0</v>
      </c>
      <c r="M16" s="47">
        <f t="shared" si="1"/>
        <v>3.113</v>
      </c>
      <c r="N16" s="36">
        <v>0.45600000000000002</v>
      </c>
      <c r="O16" s="36">
        <v>0</v>
      </c>
      <c r="P16" s="48">
        <f t="shared" si="2"/>
        <v>3.569</v>
      </c>
      <c r="Q16" s="49">
        <v>0.44</v>
      </c>
      <c r="R16" s="48">
        <f t="shared" si="3"/>
        <v>3.129</v>
      </c>
      <c r="S16" s="36">
        <v>0.45600000000000002</v>
      </c>
      <c r="T16" s="50">
        <v>0</v>
      </c>
      <c r="U16" s="44"/>
      <c r="W16"/>
    </row>
    <row r="17" spans="1:23" ht="15.75" thickBot="1" x14ac:dyDescent="0.3">
      <c r="A17" s="45">
        <f t="shared" si="4"/>
        <v>43932</v>
      </c>
      <c r="B17" s="34" t="s">
        <v>31</v>
      </c>
      <c r="C17" s="34"/>
      <c r="D17" s="36">
        <v>0.54200000000000004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46">
        <v>0</v>
      </c>
      <c r="K17" s="47">
        <f t="shared" si="0"/>
        <v>0.54200000000000004</v>
      </c>
      <c r="L17" s="39">
        <v>0</v>
      </c>
      <c r="M17" s="47">
        <f t="shared" si="1"/>
        <v>0.54200000000000004</v>
      </c>
      <c r="N17" s="36">
        <v>0.45800000000000002</v>
      </c>
      <c r="O17" s="36">
        <v>0</v>
      </c>
      <c r="P17" s="48">
        <f t="shared" si="2"/>
        <v>1</v>
      </c>
      <c r="Q17" s="49">
        <v>0.43</v>
      </c>
      <c r="R17" s="48">
        <f t="shared" si="3"/>
        <v>0.57000000000000006</v>
      </c>
      <c r="S17" s="36">
        <v>0.45800000000000002</v>
      </c>
      <c r="T17" s="50">
        <v>0</v>
      </c>
      <c r="U17" s="44"/>
      <c r="W17"/>
    </row>
    <row r="18" spans="1:23" ht="15.75" thickBot="1" x14ac:dyDescent="0.3">
      <c r="A18" s="45">
        <f t="shared" si="4"/>
        <v>43933</v>
      </c>
      <c r="B18" s="34" t="s">
        <v>32</v>
      </c>
      <c r="C18" s="34"/>
      <c r="D18" s="36">
        <v>0.51400000000000001</v>
      </c>
      <c r="E18" s="36">
        <v>0.105</v>
      </c>
      <c r="F18" s="36">
        <v>0</v>
      </c>
      <c r="G18" s="36">
        <v>0</v>
      </c>
      <c r="H18" s="36">
        <v>0</v>
      </c>
      <c r="I18" s="36">
        <v>0</v>
      </c>
      <c r="J18" s="46">
        <v>0</v>
      </c>
      <c r="K18" s="47">
        <f t="shared" si="0"/>
        <v>0.61899999999999999</v>
      </c>
      <c r="L18" s="39">
        <v>0</v>
      </c>
      <c r="M18" s="47">
        <f t="shared" si="1"/>
        <v>0.61899999999999999</v>
      </c>
      <c r="N18" s="36">
        <v>0.45600000000000002</v>
      </c>
      <c r="O18" s="36">
        <v>0</v>
      </c>
      <c r="P18" s="48">
        <f t="shared" si="2"/>
        <v>1.075</v>
      </c>
      <c r="Q18" s="49">
        <v>0.43</v>
      </c>
      <c r="R18" s="48">
        <f t="shared" si="3"/>
        <v>0.64500000000000002</v>
      </c>
      <c r="S18" s="36">
        <v>0.45600000000000002</v>
      </c>
      <c r="T18" s="50">
        <v>0</v>
      </c>
      <c r="U18" s="44"/>
      <c r="W18"/>
    </row>
    <row r="19" spans="1:23" ht="15.75" thickBot="1" x14ac:dyDescent="0.3">
      <c r="A19" s="45">
        <f t="shared" si="4"/>
        <v>43934</v>
      </c>
      <c r="B19" s="34" t="s">
        <v>33</v>
      </c>
      <c r="C19" s="34"/>
      <c r="D19" s="36">
        <v>0.51400000000000001</v>
      </c>
      <c r="E19" s="36">
        <v>0.17299999999999999</v>
      </c>
      <c r="F19" s="36">
        <v>0</v>
      </c>
      <c r="G19" s="36">
        <v>0</v>
      </c>
      <c r="H19" s="36">
        <v>0</v>
      </c>
      <c r="I19" s="36">
        <v>3.33</v>
      </c>
      <c r="J19" s="46">
        <v>0</v>
      </c>
      <c r="K19" s="47">
        <f t="shared" si="0"/>
        <v>4.0170000000000003</v>
      </c>
      <c r="L19" s="39">
        <v>0</v>
      </c>
      <c r="M19" s="47">
        <f t="shared" si="1"/>
        <v>4.0170000000000003</v>
      </c>
      <c r="N19" s="36">
        <v>0.45500000000000002</v>
      </c>
      <c r="O19" s="36">
        <v>0</v>
      </c>
      <c r="P19" s="48">
        <f t="shared" si="2"/>
        <v>4.4720000000000004</v>
      </c>
      <c r="Q19" s="49">
        <v>0.43</v>
      </c>
      <c r="R19" s="48">
        <f t="shared" si="3"/>
        <v>4.0420000000000007</v>
      </c>
      <c r="S19" s="36">
        <v>0.45500000000000002</v>
      </c>
      <c r="T19" s="50">
        <v>0</v>
      </c>
      <c r="U19" s="44"/>
      <c r="W19"/>
    </row>
    <row r="20" spans="1:23" ht="15.75" thickBot="1" x14ac:dyDescent="0.3">
      <c r="A20" s="45">
        <f t="shared" si="4"/>
        <v>43935</v>
      </c>
      <c r="B20" s="34" t="s">
        <v>34</v>
      </c>
      <c r="C20" s="34"/>
      <c r="D20" s="36">
        <v>0.13799999999999996</v>
      </c>
      <c r="E20" s="36">
        <v>4.9000000000000002E-2</v>
      </c>
      <c r="F20" s="36">
        <v>0</v>
      </c>
      <c r="G20" s="36">
        <v>0</v>
      </c>
      <c r="H20" s="36">
        <v>0</v>
      </c>
      <c r="I20" s="36">
        <v>7.39</v>
      </c>
      <c r="J20" s="46">
        <v>0</v>
      </c>
      <c r="K20" s="47">
        <f t="shared" si="0"/>
        <v>7.577</v>
      </c>
      <c r="L20" s="39">
        <v>0</v>
      </c>
      <c r="M20" s="47">
        <f t="shared" si="1"/>
        <v>7.577</v>
      </c>
      <c r="N20" s="36">
        <v>0.45500000000000002</v>
      </c>
      <c r="O20" s="36">
        <v>0</v>
      </c>
      <c r="P20" s="48">
        <f t="shared" si="2"/>
        <v>8.032</v>
      </c>
      <c r="Q20" s="49">
        <v>0.43</v>
      </c>
      <c r="R20" s="48">
        <f t="shared" si="3"/>
        <v>7.6020000000000003</v>
      </c>
      <c r="S20" s="36">
        <v>0.45500000000000002</v>
      </c>
      <c r="T20" s="50">
        <v>0</v>
      </c>
      <c r="U20" s="44"/>
      <c r="W20"/>
    </row>
    <row r="21" spans="1:23" ht="15.75" thickBot="1" x14ac:dyDescent="0.3">
      <c r="A21" s="45">
        <f t="shared" si="4"/>
        <v>43936</v>
      </c>
      <c r="B21" s="34" t="s">
        <v>28</v>
      </c>
      <c r="C21" s="34"/>
      <c r="D21" s="36">
        <v>-0.45200000000000001</v>
      </c>
      <c r="E21" s="36">
        <v>0</v>
      </c>
      <c r="F21" s="36">
        <v>0</v>
      </c>
      <c r="G21" s="36">
        <v>0</v>
      </c>
      <c r="H21" s="36">
        <v>0</v>
      </c>
      <c r="I21" s="36">
        <v>9.92</v>
      </c>
      <c r="J21" s="46">
        <v>0</v>
      </c>
      <c r="K21" s="47">
        <f t="shared" si="0"/>
        <v>9.468</v>
      </c>
      <c r="L21" s="39">
        <v>0</v>
      </c>
      <c r="M21" s="47">
        <f t="shared" si="1"/>
        <v>9.468</v>
      </c>
      <c r="N21" s="36">
        <v>0.45200000000000001</v>
      </c>
      <c r="O21" s="36">
        <v>0</v>
      </c>
      <c r="P21" s="48">
        <f t="shared" si="2"/>
        <v>9.92</v>
      </c>
      <c r="Q21" s="49">
        <v>0.44</v>
      </c>
      <c r="R21" s="48">
        <f t="shared" si="3"/>
        <v>9.48</v>
      </c>
      <c r="S21" s="36">
        <v>0.45200000000000001</v>
      </c>
      <c r="T21" s="50">
        <v>0</v>
      </c>
      <c r="U21" s="44"/>
      <c r="W21"/>
    </row>
    <row r="22" spans="1:23" ht="15.75" thickBot="1" x14ac:dyDescent="0.3">
      <c r="A22" s="45">
        <f t="shared" si="4"/>
        <v>43937</v>
      </c>
      <c r="B22" s="34" t="s">
        <v>29</v>
      </c>
      <c r="C22" s="34"/>
      <c r="D22" s="36">
        <v>-0.45300000000000001</v>
      </c>
      <c r="E22" s="36">
        <v>0</v>
      </c>
      <c r="F22" s="36">
        <v>0</v>
      </c>
      <c r="G22" s="36">
        <v>0</v>
      </c>
      <c r="H22" s="36">
        <v>0</v>
      </c>
      <c r="I22" s="36">
        <v>6.37</v>
      </c>
      <c r="J22" s="46">
        <v>0</v>
      </c>
      <c r="K22" s="47">
        <f t="shared" si="0"/>
        <v>5.9169999999999998</v>
      </c>
      <c r="L22" s="39">
        <v>0</v>
      </c>
      <c r="M22" s="47">
        <f t="shared" si="1"/>
        <v>5.9169999999999998</v>
      </c>
      <c r="N22" s="36">
        <v>0.45300000000000001</v>
      </c>
      <c r="O22" s="36">
        <v>0</v>
      </c>
      <c r="P22" s="48">
        <f t="shared" si="2"/>
        <v>6.37</v>
      </c>
      <c r="Q22" s="49">
        <v>0.44</v>
      </c>
      <c r="R22" s="48">
        <f t="shared" si="3"/>
        <v>5.93</v>
      </c>
      <c r="S22" s="36">
        <v>0.45300000000000001</v>
      </c>
      <c r="T22" s="50">
        <v>0</v>
      </c>
      <c r="U22" s="44"/>
      <c r="W22"/>
    </row>
    <row r="23" spans="1:23" ht="15.75" thickBot="1" x14ac:dyDescent="0.3">
      <c r="A23" s="45">
        <f t="shared" si="4"/>
        <v>43938</v>
      </c>
      <c r="B23" s="34" t="s">
        <v>30</v>
      </c>
      <c r="C23" s="34"/>
      <c r="D23" s="36">
        <v>0.48000000000000004</v>
      </c>
      <c r="E23" s="36">
        <v>0</v>
      </c>
      <c r="F23" s="36">
        <v>0</v>
      </c>
      <c r="G23" s="36">
        <v>0</v>
      </c>
      <c r="H23" s="36">
        <v>0</v>
      </c>
      <c r="I23" s="36">
        <v>2.75</v>
      </c>
      <c r="J23" s="46">
        <v>0</v>
      </c>
      <c r="K23" s="47">
        <f t="shared" si="0"/>
        <v>3.23</v>
      </c>
      <c r="L23" s="39">
        <v>0</v>
      </c>
      <c r="M23" s="47">
        <f t="shared" si="1"/>
        <v>3.23</v>
      </c>
      <c r="N23" s="36">
        <v>0.45500000000000002</v>
      </c>
      <c r="O23" s="36">
        <v>0</v>
      </c>
      <c r="P23" s="48">
        <f t="shared" si="2"/>
        <v>3.6850000000000001</v>
      </c>
      <c r="Q23" s="49">
        <v>0.44</v>
      </c>
      <c r="R23" s="48">
        <f t="shared" si="3"/>
        <v>3.2450000000000001</v>
      </c>
      <c r="S23" s="36">
        <v>0.45500000000000002</v>
      </c>
      <c r="T23" s="50">
        <v>0</v>
      </c>
      <c r="U23" s="44"/>
      <c r="W23"/>
    </row>
    <row r="24" spans="1:23" ht="15.75" thickBot="1" x14ac:dyDescent="0.3">
      <c r="A24" s="45">
        <f t="shared" si="4"/>
        <v>43939</v>
      </c>
      <c r="B24" s="34" t="s">
        <v>31</v>
      </c>
      <c r="C24" s="34"/>
      <c r="D24" s="36">
        <v>1.173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46">
        <v>0</v>
      </c>
      <c r="K24" s="47">
        <f t="shared" si="0"/>
        <v>1.173</v>
      </c>
      <c r="L24" s="39">
        <v>0</v>
      </c>
      <c r="M24" s="47">
        <f t="shared" si="1"/>
        <v>1.173</v>
      </c>
      <c r="N24" s="36">
        <v>0.45400000000000001</v>
      </c>
      <c r="O24" s="36">
        <v>0</v>
      </c>
      <c r="P24" s="48">
        <f t="shared" si="2"/>
        <v>1.627</v>
      </c>
      <c r="Q24" s="49">
        <v>0.44</v>
      </c>
      <c r="R24" s="48">
        <f t="shared" si="3"/>
        <v>1.1870000000000001</v>
      </c>
      <c r="S24" s="36">
        <v>0.45400000000000001</v>
      </c>
      <c r="T24" s="50">
        <v>0</v>
      </c>
      <c r="U24" s="44"/>
      <c r="W24"/>
    </row>
    <row r="25" spans="1:23" ht="15.75" thickBot="1" x14ac:dyDescent="0.3">
      <c r="A25" s="45">
        <f t="shared" si="4"/>
        <v>43940</v>
      </c>
      <c r="B25" s="34" t="s">
        <v>32</v>
      </c>
      <c r="C25" s="34"/>
      <c r="D25" s="36">
        <v>8.9799999999999935E-2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46">
        <v>0</v>
      </c>
      <c r="K25" s="47">
        <f t="shared" si="0"/>
        <v>8.9799999999999935E-2</v>
      </c>
      <c r="L25" s="39">
        <v>0</v>
      </c>
      <c r="M25" s="47">
        <f t="shared" si="1"/>
        <v>8.9799999999999935E-2</v>
      </c>
      <c r="N25" s="36">
        <v>0.45500000000000002</v>
      </c>
      <c r="O25" s="36">
        <v>0</v>
      </c>
      <c r="P25" s="48">
        <f t="shared" si="2"/>
        <v>0.54479999999999995</v>
      </c>
      <c r="Q25" s="49">
        <v>0.44</v>
      </c>
      <c r="R25" s="48">
        <f t="shared" si="3"/>
        <v>0.10479999999999995</v>
      </c>
      <c r="S25" s="36">
        <v>0.45500000000000002</v>
      </c>
      <c r="T25" s="50">
        <v>0</v>
      </c>
      <c r="U25" s="44"/>
      <c r="W25"/>
    </row>
    <row r="26" spans="1:23" ht="15.75" thickBot="1" x14ac:dyDescent="0.3">
      <c r="A26" s="45">
        <f t="shared" si="4"/>
        <v>43941</v>
      </c>
      <c r="B26" s="34" t="s">
        <v>33</v>
      </c>
      <c r="C26" s="34"/>
      <c r="D26" s="36">
        <v>-0.45300000000000001</v>
      </c>
      <c r="E26" s="36">
        <v>0</v>
      </c>
      <c r="F26" s="36">
        <v>0</v>
      </c>
      <c r="G26" s="36">
        <v>0</v>
      </c>
      <c r="H26" s="36">
        <v>0</v>
      </c>
      <c r="I26" s="36">
        <v>3.4782999999999999</v>
      </c>
      <c r="J26" s="46">
        <v>0</v>
      </c>
      <c r="K26" s="47">
        <f t="shared" si="0"/>
        <v>3.0253000000000001</v>
      </c>
      <c r="L26" s="39">
        <v>0</v>
      </c>
      <c r="M26" s="47">
        <f t="shared" si="1"/>
        <v>3.0253000000000001</v>
      </c>
      <c r="N26" s="36">
        <v>0.45300000000000001</v>
      </c>
      <c r="O26" s="36">
        <v>0</v>
      </c>
      <c r="P26" s="48">
        <f t="shared" si="2"/>
        <v>3.4782999999999999</v>
      </c>
      <c r="Q26" s="49">
        <v>0.43</v>
      </c>
      <c r="R26" s="48">
        <f t="shared" si="3"/>
        <v>3.0482999999999998</v>
      </c>
      <c r="S26" s="36">
        <v>0.45300000000000001</v>
      </c>
      <c r="T26" s="50">
        <v>0</v>
      </c>
      <c r="U26" s="44"/>
      <c r="W26"/>
    </row>
    <row r="27" spans="1:23" ht="15.75" thickBot="1" x14ac:dyDescent="0.3">
      <c r="A27" s="45">
        <f t="shared" si="4"/>
        <v>43942</v>
      </c>
      <c r="B27" s="34" t="s">
        <v>34</v>
      </c>
      <c r="C27" s="34"/>
      <c r="D27" s="36">
        <v>-0.45269999999999999</v>
      </c>
      <c r="E27" s="36">
        <v>0</v>
      </c>
      <c r="F27" s="36">
        <v>0</v>
      </c>
      <c r="G27" s="36">
        <v>0</v>
      </c>
      <c r="H27" s="36">
        <v>0</v>
      </c>
      <c r="I27" s="36">
        <v>6.5739999999999998</v>
      </c>
      <c r="J27" s="46">
        <v>0</v>
      </c>
      <c r="K27" s="47">
        <f t="shared" si="0"/>
        <v>6.1212999999999997</v>
      </c>
      <c r="L27" s="39">
        <v>0</v>
      </c>
      <c r="M27" s="47">
        <f t="shared" si="1"/>
        <v>6.1212999999999997</v>
      </c>
      <c r="N27" s="36">
        <v>0.45269999999999999</v>
      </c>
      <c r="O27" s="36">
        <v>0</v>
      </c>
      <c r="P27" s="48">
        <f t="shared" si="2"/>
        <v>6.5739999999999998</v>
      </c>
      <c r="Q27" s="49">
        <v>0.42</v>
      </c>
      <c r="R27" s="48">
        <f t="shared" si="3"/>
        <v>6.1539999999999999</v>
      </c>
      <c r="S27" s="36">
        <v>0.45269999999999999</v>
      </c>
      <c r="T27" s="50">
        <v>0</v>
      </c>
      <c r="U27" s="44"/>
      <c r="W27"/>
    </row>
    <row r="28" spans="1:23" ht="15.75" thickBot="1" x14ac:dyDescent="0.3">
      <c r="A28" s="45">
        <f t="shared" si="4"/>
        <v>43943</v>
      </c>
      <c r="B28" s="34" t="s">
        <v>28</v>
      </c>
      <c r="C28" s="34"/>
      <c r="D28" s="36">
        <v>-0.45219999999999999</v>
      </c>
      <c r="E28" s="36">
        <v>0</v>
      </c>
      <c r="F28" s="36">
        <v>0</v>
      </c>
      <c r="G28" s="36">
        <v>0</v>
      </c>
      <c r="H28" s="36">
        <v>0</v>
      </c>
      <c r="I28" s="36">
        <v>9.7426999999999992</v>
      </c>
      <c r="J28" s="46">
        <v>0</v>
      </c>
      <c r="K28" s="47">
        <f t="shared" si="0"/>
        <v>9.2904999999999998</v>
      </c>
      <c r="L28" s="39">
        <v>0</v>
      </c>
      <c r="M28" s="47">
        <f t="shared" si="1"/>
        <v>9.2904999999999998</v>
      </c>
      <c r="N28" s="36">
        <v>0.45219999999999999</v>
      </c>
      <c r="O28" s="36">
        <v>0</v>
      </c>
      <c r="P28" s="48">
        <f t="shared" si="2"/>
        <v>9.7426999999999992</v>
      </c>
      <c r="Q28" s="49">
        <v>0.43</v>
      </c>
      <c r="R28" s="48">
        <f t="shared" si="3"/>
        <v>9.3126999999999995</v>
      </c>
      <c r="S28" s="36">
        <v>0.45219999999999999</v>
      </c>
      <c r="T28" s="50">
        <v>0</v>
      </c>
      <c r="U28" s="44"/>
      <c r="W28"/>
    </row>
    <row r="29" spans="1:23" ht="15.75" thickBot="1" x14ac:dyDescent="0.3">
      <c r="A29" s="45">
        <f t="shared" si="4"/>
        <v>43944</v>
      </c>
      <c r="B29" s="34" t="s">
        <v>29</v>
      </c>
      <c r="C29" s="34"/>
      <c r="D29" s="36">
        <v>-0.45250000000000001</v>
      </c>
      <c r="E29" s="36">
        <v>0</v>
      </c>
      <c r="F29" s="36">
        <v>0</v>
      </c>
      <c r="G29" s="36">
        <v>0</v>
      </c>
      <c r="H29" s="36">
        <v>0</v>
      </c>
      <c r="I29" s="36">
        <v>7.7020999999999997</v>
      </c>
      <c r="J29" s="46">
        <v>0</v>
      </c>
      <c r="K29" s="47">
        <f t="shared" si="0"/>
        <v>7.2496</v>
      </c>
      <c r="L29" s="39">
        <v>0</v>
      </c>
      <c r="M29" s="47">
        <f t="shared" si="1"/>
        <v>7.2496</v>
      </c>
      <c r="N29" s="36">
        <v>0.45250000000000001</v>
      </c>
      <c r="O29" s="36">
        <v>0</v>
      </c>
      <c r="P29" s="48">
        <f t="shared" si="2"/>
        <v>7.7020999999999997</v>
      </c>
      <c r="Q29" s="49">
        <v>0.43</v>
      </c>
      <c r="R29" s="48">
        <f t="shared" si="3"/>
        <v>7.2721</v>
      </c>
      <c r="S29" s="36">
        <v>0.45250000000000001</v>
      </c>
      <c r="T29" s="50">
        <v>0</v>
      </c>
      <c r="U29" s="44"/>
      <c r="W29"/>
    </row>
    <row r="30" spans="1:23" ht="15.75" thickBot="1" x14ac:dyDescent="0.3">
      <c r="A30" s="45">
        <f t="shared" si="4"/>
        <v>43945</v>
      </c>
      <c r="B30" s="34" t="s">
        <v>30</v>
      </c>
      <c r="C30" s="34"/>
      <c r="D30" s="36">
        <v>0.31880000000000003</v>
      </c>
      <c r="E30" s="36">
        <v>0</v>
      </c>
      <c r="F30" s="36">
        <v>0</v>
      </c>
      <c r="G30" s="36">
        <v>0</v>
      </c>
      <c r="H30" s="36">
        <v>0</v>
      </c>
      <c r="I30" s="36">
        <v>2.8574999999999999</v>
      </c>
      <c r="J30" s="46">
        <v>0</v>
      </c>
      <c r="K30" s="47">
        <f t="shared" si="0"/>
        <v>3.1762999999999999</v>
      </c>
      <c r="L30" s="39">
        <v>0</v>
      </c>
      <c r="M30" s="47">
        <f t="shared" si="1"/>
        <v>3.1762999999999999</v>
      </c>
      <c r="N30" s="36">
        <v>0.45290000000000002</v>
      </c>
      <c r="O30" s="36">
        <v>0</v>
      </c>
      <c r="P30" s="48">
        <f t="shared" si="2"/>
        <v>3.6292</v>
      </c>
      <c r="Q30" s="49">
        <v>0.43</v>
      </c>
      <c r="R30" s="48">
        <f t="shared" si="3"/>
        <v>3.1991999999999998</v>
      </c>
      <c r="S30" s="36">
        <v>0.45290000000000002</v>
      </c>
      <c r="T30" s="50">
        <v>0</v>
      </c>
      <c r="U30" s="44"/>
      <c r="W30"/>
    </row>
    <row r="31" spans="1:23" ht="15.75" thickBot="1" x14ac:dyDescent="0.3">
      <c r="A31" s="45">
        <f t="shared" si="4"/>
        <v>43946</v>
      </c>
      <c r="B31" s="34" t="s">
        <v>31</v>
      </c>
      <c r="C31" s="34"/>
      <c r="D31" s="36">
        <v>1.1208</v>
      </c>
      <c r="E31" s="36">
        <v>9.5000000000000001E-2</v>
      </c>
      <c r="F31" s="36">
        <v>0</v>
      </c>
      <c r="G31" s="36">
        <v>0</v>
      </c>
      <c r="H31" s="36">
        <v>0</v>
      </c>
      <c r="I31" s="36">
        <v>0</v>
      </c>
      <c r="J31" s="46">
        <v>0</v>
      </c>
      <c r="K31" s="47">
        <f t="shared" si="0"/>
        <v>1.2158</v>
      </c>
      <c r="L31" s="39">
        <v>0</v>
      </c>
      <c r="M31" s="47">
        <f t="shared" si="1"/>
        <v>1.2158</v>
      </c>
      <c r="N31" s="36">
        <v>0.45069999999999999</v>
      </c>
      <c r="O31" s="36">
        <v>0</v>
      </c>
      <c r="P31" s="48">
        <f t="shared" si="2"/>
        <v>1.6665000000000001</v>
      </c>
      <c r="Q31" s="49">
        <v>0.43</v>
      </c>
      <c r="R31" s="48">
        <f t="shared" si="3"/>
        <v>1.2365000000000002</v>
      </c>
      <c r="S31" s="36">
        <v>0.45069999999999999</v>
      </c>
      <c r="T31" s="50">
        <v>0</v>
      </c>
      <c r="U31" s="44"/>
      <c r="W31"/>
    </row>
    <row r="32" spans="1:23" ht="15.75" thickBot="1" x14ac:dyDescent="0.3">
      <c r="A32" s="45">
        <f t="shared" si="4"/>
        <v>43947</v>
      </c>
      <c r="B32" s="34" t="s">
        <v>32</v>
      </c>
      <c r="C32" s="34"/>
      <c r="D32" s="36">
        <v>2.0564</v>
      </c>
      <c r="E32" s="36">
        <v>0.39</v>
      </c>
      <c r="F32" s="36">
        <v>0</v>
      </c>
      <c r="G32" s="36">
        <v>0.28699999999999998</v>
      </c>
      <c r="H32" s="36">
        <v>0</v>
      </c>
      <c r="I32" s="36">
        <v>0</v>
      </c>
      <c r="J32" s="46">
        <v>0</v>
      </c>
      <c r="K32" s="47">
        <f t="shared" si="0"/>
        <v>2.7334000000000001</v>
      </c>
      <c r="L32" s="39">
        <v>0</v>
      </c>
      <c r="M32" s="47">
        <f t="shared" si="1"/>
        <v>2.7334000000000001</v>
      </c>
      <c r="N32" s="36">
        <v>0.45069999999999999</v>
      </c>
      <c r="O32" s="36">
        <v>0</v>
      </c>
      <c r="P32" s="48">
        <f t="shared" si="2"/>
        <v>3.1840999999999999</v>
      </c>
      <c r="Q32" s="49">
        <v>0.42</v>
      </c>
      <c r="R32" s="48">
        <f t="shared" si="3"/>
        <v>2.7641</v>
      </c>
      <c r="S32" s="36">
        <v>0.45069999999999999</v>
      </c>
      <c r="T32" s="50">
        <v>0</v>
      </c>
      <c r="U32" s="44"/>
      <c r="W32"/>
    </row>
    <row r="33" spans="1:23" ht="15.75" thickBot="1" x14ac:dyDescent="0.3">
      <c r="A33" s="45">
        <f t="shared" si="4"/>
        <v>43948</v>
      </c>
      <c r="B33" s="34" t="s">
        <v>33</v>
      </c>
      <c r="C33" s="34"/>
      <c r="D33" s="36">
        <v>3.1550000000000002</v>
      </c>
      <c r="E33" s="36">
        <v>0.91800000000000004</v>
      </c>
      <c r="F33" s="36">
        <v>0</v>
      </c>
      <c r="G33" s="36">
        <v>1.109</v>
      </c>
      <c r="H33" s="36">
        <v>0</v>
      </c>
      <c r="I33" s="36">
        <v>3.4</v>
      </c>
      <c r="J33" s="46">
        <v>0</v>
      </c>
      <c r="K33" s="47">
        <f t="shared" si="0"/>
        <v>8.5820000000000007</v>
      </c>
      <c r="L33" s="39">
        <v>0</v>
      </c>
      <c r="M33" s="47">
        <f t="shared" si="1"/>
        <v>8.5820000000000007</v>
      </c>
      <c r="N33" s="36">
        <v>0.95</v>
      </c>
      <c r="O33" s="36">
        <v>0</v>
      </c>
      <c r="P33" s="48">
        <f t="shared" si="2"/>
        <v>9.532</v>
      </c>
      <c r="Q33" s="49">
        <v>0.76</v>
      </c>
      <c r="R33" s="48">
        <f t="shared" si="3"/>
        <v>8.7720000000000002</v>
      </c>
      <c r="S33" s="36">
        <v>0.95</v>
      </c>
      <c r="T33" s="50">
        <v>0</v>
      </c>
      <c r="U33" s="44"/>
      <c r="W33"/>
    </row>
    <row r="34" spans="1:23" ht="15.75" thickBot="1" x14ac:dyDescent="0.3">
      <c r="A34" s="45">
        <f t="shared" si="4"/>
        <v>43949</v>
      </c>
      <c r="B34" s="34" t="s">
        <v>34</v>
      </c>
      <c r="C34" s="34"/>
      <c r="D34" s="36">
        <v>1.169</v>
      </c>
      <c r="E34" s="36">
        <v>1.476</v>
      </c>
      <c r="F34" s="36">
        <v>0</v>
      </c>
      <c r="G34" s="36">
        <v>1.425</v>
      </c>
      <c r="H34" s="36">
        <v>0</v>
      </c>
      <c r="I34" s="36">
        <v>7.41</v>
      </c>
      <c r="J34" s="46">
        <v>0</v>
      </c>
      <c r="K34" s="47">
        <f t="shared" si="0"/>
        <v>11.48</v>
      </c>
      <c r="L34" s="39">
        <v>0</v>
      </c>
      <c r="M34" s="47">
        <f t="shared" si="1"/>
        <v>11.48</v>
      </c>
      <c r="N34" s="36">
        <v>1.371</v>
      </c>
      <c r="O34" s="36">
        <v>0</v>
      </c>
      <c r="P34" s="48">
        <f t="shared" si="2"/>
        <v>12.851000000000001</v>
      </c>
      <c r="Q34" s="49">
        <v>0.9</v>
      </c>
      <c r="R34" s="48">
        <f t="shared" si="3"/>
        <v>11.951000000000001</v>
      </c>
      <c r="S34" s="36">
        <v>1.371</v>
      </c>
      <c r="T34" s="50">
        <v>0</v>
      </c>
      <c r="U34" s="44"/>
      <c r="W34"/>
    </row>
    <row r="35" spans="1:23" ht="15.75" thickBot="1" x14ac:dyDescent="0.3">
      <c r="A35" s="45">
        <f t="shared" si="4"/>
        <v>43950</v>
      </c>
      <c r="B35" s="34" t="s">
        <v>28</v>
      </c>
      <c r="C35" s="34"/>
      <c r="D35" s="36">
        <v>0.65199999999999991</v>
      </c>
      <c r="E35" s="36">
        <v>1.573</v>
      </c>
      <c r="F35" s="36">
        <v>0</v>
      </c>
      <c r="G35" s="36">
        <v>1.427</v>
      </c>
      <c r="H35" s="36">
        <v>0</v>
      </c>
      <c r="I35" s="36">
        <v>9.8800000000000008</v>
      </c>
      <c r="J35" s="46">
        <v>0</v>
      </c>
      <c r="K35" s="47">
        <f t="shared" si="0"/>
        <v>13.532</v>
      </c>
      <c r="L35" s="39">
        <v>0</v>
      </c>
      <c r="M35" s="47">
        <f t="shared" si="1"/>
        <v>13.532</v>
      </c>
      <c r="N35" s="36">
        <v>0.36499999999999999</v>
      </c>
      <c r="O35" s="36">
        <v>0</v>
      </c>
      <c r="P35" s="48">
        <f t="shared" si="2"/>
        <v>13.897</v>
      </c>
      <c r="Q35" s="49">
        <v>0.91</v>
      </c>
      <c r="R35" s="48">
        <f t="shared" si="3"/>
        <v>12.987</v>
      </c>
      <c r="S35" s="36">
        <v>0.36499999999999999</v>
      </c>
      <c r="T35" s="50">
        <v>0</v>
      </c>
      <c r="U35" s="44"/>
      <c r="W35"/>
    </row>
    <row r="36" spans="1:23" ht="15.75" thickBot="1" x14ac:dyDescent="0.3">
      <c r="A36" s="45">
        <f t="shared" si="4"/>
        <v>43951</v>
      </c>
      <c r="B36" s="34" t="s">
        <v>29</v>
      </c>
      <c r="C36" s="51"/>
      <c r="D36" s="36">
        <v>0.55799999999999994</v>
      </c>
      <c r="E36" s="36">
        <v>1.57</v>
      </c>
      <c r="F36" s="36">
        <v>0</v>
      </c>
      <c r="G36" s="36">
        <v>1.401</v>
      </c>
      <c r="H36" s="36">
        <v>0</v>
      </c>
      <c r="I36" s="36">
        <v>6.75</v>
      </c>
      <c r="J36" s="52">
        <v>0</v>
      </c>
      <c r="K36" s="53">
        <f t="shared" si="0"/>
        <v>10.279</v>
      </c>
      <c r="L36" s="39">
        <v>0</v>
      </c>
      <c r="M36" s="53">
        <f t="shared" si="1"/>
        <v>10.279</v>
      </c>
      <c r="N36" s="54">
        <v>0.58399999999999996</v>
      </c>
      <c r="O36" s="54">
        <v>0</v>
      </c>
      <c r="P36" s="55">
        <f t="shared" si="2"/>
        <v>10.863</v>
      </c>
      <c r="Q36" s="49">
        <v>0.9</v>
      </c>
      <c r="R36" s="55">
        <f t="shared" si="3"/>
        <v>9.9629999999999992</v>
      </c>
      <c r="S36" s="54">
        <v>0.58399999999999996</v>
      </c>
      <c r="T36" s="56">
        <v>0</v>
      </c>
      <c r="U36" s="44"/>
      <c r="W36"/>
    </row>
    <row r="37" spans="1:23" ht="15.75" customHeight="1" thickBot="1" x14ac:dyDescent="0.3">
      <c r="A37" s="57"/>
      <c r="B37" s="58"/>
      <c r="C37" s="58" t="s">
        <v>35</v>
      </c>
      <c r="D37" s="59">
        <f t="shared" ref="D37:T37" si="5">SUM(D7:D36)</f>
        <v>11.4664</v>
      </c>
      <c r="E37" s="60">
        <f t="shared" si="5"/>
        <v>8.5260000000000016</v>
      </c>
      <c r="F37" s="60">
        <f t="shared" si="5"/>
        <v>0</v>
      </c>
      <c r="G37" s="60">
        <f t="shared" si="5"/>
        <v>5.6489999999999991</v>
      </c>
      <c r="H37" s="60">
        <f t="shared" si="5"/>
        <v>0</v>
      </c>
      <c r="I37" s="61">
        <f t="shared" si="5"/>
        <v>123.56460000000001</v>
      </c>
      <c r="J37" s="60">
        <f t="shared" si="5"/>
        <v>0</v>
      </c>
      <c r="K37" s="62">
        <f t="shared" si="5"/>
        <v>149.20600000000002</v>
      </c>
      <c r="L37" s="60">
        <f t="shared" si="5"/>
        <v>0</v>
      </c>
      <c r="M37" s="63">
        <f t="shared" si="5"/>
        <v>149.20600000000002</v>
      </c>
      <c r="N37" s="59">
        <f t="shared" si="5"/>
        <v>15.091699999999999</v>
      </c>
      <c r="O37" s="61">
        <f t="shared" si="5"/>
        <v>0</v>
      </c>
      <c r="P37" s="64">
        <f t="shared" si="5"/>
        <v>164.29769999999999</v>
      </c>
      <c r="Q37" s="65">
        <f t="shared" si="5"/>
        <v>14.77</v>
      </c>
      <c r="R37" s="66">
        <f t="shared" si="5"/>
        <v>149.52770000000001</v>
      </c>
      <c r="S37" s="67">
        <f t="shared" si="5"/>
        <v>15.091699999999999</v>
      </c>
      <c r="T37" s="68">
        <f t="shared" si="5"/>
        <v>0</v>
      </c>
      <c r="U37" s="69"/>
      <c r="W37"/>
    </row>
    <row r="38" spans="1:23" ht="15.75" thickBot="1" x14ac:dyDescent="0.3">
      <c r="U38" s="3"/>
      <c r="W38"/>
    </row>
    <row r="39" spans="1:23" ht="15.75" thickBot="1" x14ac:dyDescent="0.3">
      <c r="A39" t="s">
        <v>36</v>
      </c>
      <c r="B39" s="25"/>
      <c r="C39" s="25"/>
      <c r="D39" s="70">
        <f t="shared" ref="D39:K39" si="6">+D37/$P37</f>
        <v>6.9790386597012616E-2</v>
      </c>
      <c r="E39" s="71">
        <f t="shared" si="6"/>
        <v>5.1893605327402649E-2</v>
      </c>
      <c r="F39" s="71">
        <f t="shared" si="6"/>
        <v>0</v>
      </c>
      <c r="G39" s="71">
        <f t="shared" si="6"/>
        <v>3.4382708948451496E-2</v>
      </c>
      <c r="H39" s="71">
        <f t="shared" si="6"/>
        <v>0</v>
      </c>
      <c r="I39" s="71">
        <f t="shared" si="6"/>
        <v>0.75207747886915044</v>
      </c>
      <c r="J39" s="71">
        <f t="shared" si="6"/>
        <v>0</v>
      </c>
      <c r="K39" s="71">
        <f t="shared" si="6"/>
        <v>0.90814417974201722</v>
      </c>
      <c r="L39" s="71"/>
      <c r="M39" s="71"/>
      <c r="N39" s="71">
        <f>+N37/$P37</f>
        <v>9.1855820257982917E-2</v>
      </c>
      <c r="O39" s="71">
        <f>+O37/$P37</f>
        <v>0</v>
      </c>
      <c r="P39" s="72">
        <f>+P37/$P37</f>
        <v>1</v>
      </c>
      <c r="R39" s="73">
        <f>1-(T39+S39)</f>
        <v>0.89907087449348855</v>
      </c>
      <c r="T39" s="74">
        <f>+(T37+S37)/R37</f>
        <v>0.10092912550651149</v>
      </c>
      <c r="U39" s="3"/>
      <c r="W39"/>
    </row>
    <row r="40" spans="1:23" x14ac:dyDescent="0.25">
      <c r="A40" s="25"/>
      <c r="B40" s="25"/>
      <c r="C40" s="75"/>
      <c r="E40" s="76"/>
      <c r="F40" s="76"/>
      <c r="G40" s="76"/>
      <c r="H40" s="76"/>
      <c r="I40" s="76"/>
      <c r="J40" s="76"/>
      <c r="K40" s="76"/>
      <c r="L40" s="76"/>
      <c r="M40" s="76"/>
      <c r="N40" s="76"/>
      <c r="R40" t="s">
        <v>37</v>
      </c>
      <c r="T40" t="s">
        <v>38</v>
      </c>
      <c r="U40" s="3"/>
      <c r="W40"/>
    </row>
    <row r="41" spans="1:23" x14ac:dyDescent="0.25">
      <c r="L41" s="77"/>
      <c r="M41" s="77"/>
      <c r="N41" s="77"/>
      <c r="V41" s="3"/>
      <c r="W41"/>
    </row>
    <row r="42" spans="1:23" x14ac:dyDescent="0.25">
      <c r="V42" s="3"/>
      <c r="W42"/>
    </row>
    <row r="43" spans="1:23" x14ac:dyDescent="0.25">
      <c r="P43" s="77"/>
      <c r="V43" s="3"/>
      <c r="W43"/>
    </row>
  </sheetData>
  <mergeCells count="7">
    <mergeCell ref="S5:T5"/>
    <mergeCell ref="A1:I2"/>
    <mergeCell ref="D4:Q4"/>
    <mergeCell ref="N5:O5"/>
    <mergeCell ref="P5:P6"/>
    <mergeCell ref="Q5:Q6"/>
    <mergeCell ref="R5:R6"/>
  </mergeCells>
  <pageMargins left="0.7" right="0.7" top="0.75" bottom="0.75" header="0.3" footer="0.3"/>
  <pageSetup scale="7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Clark</dc:creator>
  <cp:lastModifiedBy>Becca</cp:lastModifiedBy>
  <dcterms:created xsi:type="dcterms:W3CDTF">2020-05-05T16:48:42Z</dcterms:created>
  <dcterms:modified xsi:type="dcterms:W3CDTF">2020-05-16T02:35:39Z</dcterms:modified>
</cp:coreProperties>
</file>